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trasp/Desktop/"/>
    </mc:Choice>
  </mc:AlternateContent>
  <xr:revisionPtr revIDLastSave="0" documentId="8_{BA47E0E1-C4BF-AB42-B91C-DF324E809A13}" xr6:coauthVersionLast="47" xr6:coauthVersionMax="47" xr10:uidLastSave="{00000000-0000-0000-0000-000000000000}"/>
  <bookViews>
    <workbookView xWindow="0" yWindow="740" windowWidth="30240" windowHeight="18900" tabRatio="500" xr2:uid="{00000000-000D-0000-FFFF-FFFF00000000}"/>
  </bookViews>
  <sheets>
    <sheet name="試算シート" sheetId="1" r:id="rId1"/>
  </sheets>
  <definedNames>
    <definedName name="_xlnm.Print_Area" localSheetId="0">試算シート!$A$1:$F$29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20" i="1" s="1"/>
  <c r="F21" i="1" s="1"/>
  <c r="F22" i="1" s="1"/>
  <c r="F23" i="1" s="1"/>
  <c r="F8" i="1"/>
  <c r="C9" i="1" s="1"/>
  <c r="F9" i="1" s="1"/>
  <c r="C16" i="1" s="1"/>
  <c r="C19" i="1" s="1"/>
  <c r="C20" i="1" s="1"/>
  <c r="C21" i="1" l="1"/>
  <c r="C22" i="1"/>
</calcChain>
</file>

<file path=xl/sharedStrings.xml><?xml version="1.0" encoding="utf-8"?>
<sst xmlns="http://schemas.openxmlformats.org/spreadsheetml/2006/main" count="45" uniqueCount="44">
  <si>
    <t>経費削減・売上向上 試算シート</t>
  </si>
  <si>
    <t>黄色セルに数字を入力すると、実質時給・削減効果・売上効果が自動計算されます（商品説明ではなく経営数字で提案する）</t>
  </si>
  <si>
    <r>
      <rPr>
        <sz val="8"/>
        <color rgb="FF404040"/>
        <rFont val="Noto Sans CJK SC"/>
        <family val="2"/>
      </rPr>
      <t>凡例：　■ 入力（黄）</t>
    </r>
    <r>
      <rPr>
        <sz val="8"/>
        <color rgb="FF404040"/>
        <rFont val="Meiryo"/>
        <family val="2"/>
        <charset val="128"/>
      </rPr>
      <t xml:space="preserve">= </t>
    </r>
    <r>
      <rPr>
        <sz val="8"/>
        <color rgb="FF404040"/>
        <rFont val="Noto Sans CJK SC"/>
        <family val="2"/>
      </rPr>
      <t>数字を入れる　／　■ 結果（青）</t>
    </r>
    <r>
      <rPr>
        <sz val="8"/>
        <color rgb="FF404040"/>
        <rFont val="Meiryo"/>
        <family val="2"/>
        <charset val="128"/>
      </rPr>
      <t xml:space="preserve">= </t>
    </r>
    <r>
      <rPr>
        <sz val="8"/>
        <color rgb="FF404040"/>
        <rFont val="Noto Sans CJK SC"/>
        <family val="2"/>
      </rPr>
      <t>自動計算</t>
    </r>
  </si>
  <si>
    <t>① 実質時給の計算（月給を入力）</t>
  </si>
  <si>
    <t>実質人件費 ＝ 月給 ＋ 会社負担（社会保険料等）</t>
  </si>
  <si>
    <r>
      <rPr>
        <b/>
        <sz val="8.5"/>
        <color rgb="FFBF8F00"/>
        <rFont val="Noto Sans CJK SC"/>
        <family val="2"/>
      </rPr>
      <t xml:space="preserve">実質時給 ＝ 実質人件費 </t>
    </r>
    <r>
      <rPr>
        <b/>
        <sz val="8.5"/>
        <color rgb="FFBF8F00"/>
        <rFont val="Meiryo"/>
        <family val="2"/>
        <charset val="128"/>
      </rPr>
      <t xml:space="preserve">÷ </t>
    </r>
    <r>
      <rPr>
        <b/>
        <sz val="8.5"/>
        <color rgb="FFBF8F00"/>
        <rFont val="Noto Sans CJK SC"/>
        <family val="2"/>
      </rPr>
      <t>月間勤務時間</t>
    </r>
  </si>
  <si>
    <t>月給</t>
  </si>
  <si>
    <t>月間勤務時間</t>
  </si>
  <si>
    <t>会社負担率（社保等の目安）</t>
  </si>
  <si>
    <t>会社負担額（自動）</t>
  </si>
  <si>
    <t>実質人件費（月／自動）</t>
  </si>
  <si>
    <t>実質時給（自動）</t>
  </si>
  <si>
    <r>
      <rPr>
        <sz val="7.5"/>
        <color rgb="FFC55A11"/>
        <rFont val="Noto Sans CJK SC"/>
        <family val="2"/>
      </rPr>
      <t xml:space="preserve">※ 社会保険料は標準報酬月額・等級・地域により変わるため、本シートでは正確な等級計算は行わず、「月給 </t>
    </r>
    <r>
      <rPr>
        <sz val="7.5"/>
        <color rgb="FFC55A11"/>
        <rFont val="Meiryo"/>
        <family val="2"/>
        <charset val="128"/>
      </rPr>
      <t xml:space="preserve">× </t>
    </r>
    <r>
      <rPr>
        <sz val="7.5"/>
        <color rgb="FFC55A11"/>
        <rFont val="Noto Sans CJK SC"/>
        <family val="2"/>
      </rPr>
      <t>会社負担率（目安）」で簡易計算しています。会社負担率は健康保険・厚生年金・雇用保険・子ども子育て拠出金等を合算した概算で、初期値</t>
    </r>
    <r>
      <rPr>
        <sz val="7.5"/>
        <color rgb="FFC55A11"/>
        <rFont val="Meiryo"/>
        <family val="2"/>
        <charset val="128"/>
      </rPr>
      <t>18</t>
    </r>
    <r>
      <rPr>
        <sz val="7.5"/>
        <color rgb="FFC55A11"/>
        <rFont val="Noto Sans CJK SC"/>
        <family val="2"/>
      </rPr>
      <t>％は目安です（実態に合わせて変更してください）。</t>
    </r>
  </si>
  <si>
    <t>② 経費削減シート</t>
  </si>
  <si>
    <t>③ 売上向上シート</t>
  </si>
  <si>
    <r>
      <rPr>
        <b/>
        <sz val="8"/>
        <color rgb="FF375623"/>
        <rFont val="Noto Sans CJK SC"/>
        <family val="2"/>
      </rPr>
      <t xml:space="preserve">削減効果 ＝ 削減時間 </t>
    </r>
    <r>
      <rPr>
        <b/>
        <sz val="8"/>
        <color rgb="FF375623"/>
        <rFont val="Meiryo"/>
        <family val="2"/>
        <charset val="128"/>
      </rPr>
      <t xml:space="preserve">× </t>
    </r>
    <r>
      <rPr>
        <b/>
        <sz val="8"/>
        <color rgb="FF375623"/>
        <rFont val="Noto Sans CJK SC"/>
        <family val="2"/>
      </rPr>
      <t xml:space="preserve">実質時給 </t>
    </r>
    <r>
      <rPr>
        <b/>
        <sz val="8"/>
        <color rgb="FF375623"/>
        <rFont val="Meiryo"/>
        <family val="2"/>
        <charset val="128"/>
      </rPr>
      <t xml:space="preserve">× </t>
    </r>
    <r>
      <rPr>
        <b/>
        <sz val="8"/>
        <color rgb="FF375623"/>
        <rFont val="Noto Sans CJK SC"/>
        <family val="2"/>
      </rPr>
      <t>対象人数</t>
    </r>
  </si>
  <si>
    <r>
      <rPr>
        <b/>
        <sz val="8"/>
        <color rgb="FF2E5496"/>
        <rFont val="Noto Sans CJK SC"/>
        <family val="2"/>
      </rPr>
      <t xml:space="preserve">売上 ＝ アプローチ数 </t>
    </r>
    <r>
      <rPr>
        <b/>
        <sz val="8"/>
        <color rgb="FF2E5496"/>
        <rFont val="Meiryo"/>
        <family val="2"/>
        <charset val="128"/>
      </rPr>
      <t xml:space="preserve">× </t>
    </r>
    <r>
      <rPr>
        <b/>
        <sz val="8"/>
        <color rgb="FF2E5496"/>
        <rFont val="Noto Sans CJK SC"/>
        <family val="2"/>
      </rPr>
      <t xml:space="preserve">アポ率 </t>
    </r>
    <r>
      <rPr>
        <b/>
        <sz val="8"/>
        <color rgb="FF2E5496"/>
        <rFont val="Meiryo"/>
        <family val="2"/>
        <charset val="128"/>
      </rPr>
      <t xml:space="preserve">× </t>
    </r>
    <r>
      <rPr>
        <b/>
        <sz val="8"/>
        <color rgb="FF2E5496"/>
        <rFont val="Noto Sans CJK SC"/>
        <family val="2"/>
      </rPr>
      <t xml:space="preserve">受注率 </t>
    </r>
    <r>
      <rPr>
        <b/>
        <sz val="8"/>
        <color rgb="FF2E5496"/>
        <rFont val="Meiryo"/>
        <family val="2"/>
        <charset val="128"/>
      </rPr>
      <t xml:space="preserve">× </t>
    </r>
    <r>
      <rPr>
        <b/>
        <sz val="8"/>
        <color rgb="FF2E5496"/>
        <rFont val="Noto Sans CJK SC"/>
        <family val="2"/>
      </rPr>
      <t>単価</t>
    </r>
  </si>
  <si>
    <t>対象業務</t>
  </si>
  <si>
    <t>請求書処理</t>
  </si>
  <si>
    <t>追加アプローチ数（月）</t>
  </si>
  <si>
    <t>対象人数</t>
  </si>
  <si>
    <t>アポ率</t>
  </si>
  <si>
    <r>
      <rPr>
        <sz val="9"/>
        <color rgb="FF000000"/>
        <rFont val="Meiryo"/>
        <family val="2"/>
        <charset val="128"/>
      </rPr>
      <t>1</t>
    </r>
    <r>
      <rPr>
        <sz val="9"/>
        <color rgb="FF000000"/>
        <rFont val="Noto Sans CJK SC"/>
        <family val="2"/>
      </rPr>
      <t>人あたり削減時間（月）</t>
    </r>
  </si>
  <si>
    <t>受注率</t>
  </si>
  <si>
    <t>実質時給（①より自動連動）</t>
  </si>
  <si>
    <t>平均単価</t>
  </si>
  <si>
    <t>削減率</t>
  </si>
  <si>
    <t>粗利率</t>
  </si>
  <si>
    <t>月額費用（サービス）</t>
  </si>
  <si>
    <t>月間 対象工数金額</t>
  </si>
  <si>
    <t>増加 商談数</t>
  </si>
  <si>
    <t>月間 削減効果</t>
  </si>
  <si>
    <t>増加 受注数</t>
  </si>
  <si>
    <t>年間 削減効果</t>
  </si>
  <si>
    <t>売上 増加額（月）</t>
  </si>
  <si>
    <t>差引効果（月／費用控除後）</t>
  </si>
  <si>
    <t>粗利 増加額（月）</t>
  </si>
  <si>
    <t>差引粗利（月／費用控除後）</t>
  </si>
  <si>
    <t>■ このシートの使い方（説明書）</t>
  </si>
  <si>
    <r>
      <rPr>
        <sz val="8.5"/>
        <color rgb="FF333333"/>
        <rFont val="Meiryo"/>
        <family val="2"/>
        <charset val="128"/>
      </rPr>
      <t>1. ①</t>
    </r>
    <r>
      <rPr>
        <sz val="8.5"/>
        <color rgb="FF333333"/>
        <rFont val="Noto Sans CJK SC"/>
        <family val="2"/>
      </rPr>
      <t>で月給・勤務時間・会社負担率を入力 → 実質時給が自動算出され、②の実質時給に自動で反映されます。</t>
    </r>
  </si>
  <si>
    <r>
      <rPr>
        <sz val="8.5"/>
        <color rgb="FF333333"/>
        <rFont val="Meiryo"/>
        <family val="2"/>
        <charset val="128"/>
      </rPr>
      <t>2. ②</t>
    </r>
    <r>
      <rPr>
        <sz val="8.5"/>
        <color rgb="FF333333"/>
        <rFont val="Noto Sans CJK SC"/>
        <family val="2"/>
      </rPr>
      <t>で対象人数・削減時間・削減率・月額費用を入力 → 月間</t>
    </r>
    <r>
      <rPr>
        <sz val="8.5"/>
        <color rgb="FF333333"/>
        <rFont val="Meiryo"/>
        <family val="2"/>
        <charset val="128"/>
      </rPr>
      <t>/</t>
    </r>
    <r>
      <rPr>
        <sz val="8.5"/>
        <color rgb="FF333333"/>
        <rFont val="Noto Sans CJK SC"/>
        <family val="2"/>
      </rPr>
      <t>年間の削減効果と差引効果が出ます。</t>
    </r>
  </si>
  <si>
    <r>
      <rPr>
        <sz val="8.5"/>
        <color rgb="FF333333"/>
        <rFont val="Meiryo"/>
        <family val="2"/>
        <charset val="128"/>
      </rPr>
      <t>3. ③</t>
    </r>
    <r>
      <rPr>
        <sz val="8.5"/>
        <color rgb="FF333333"/>
        <rFont val="Noto Sans CJK SC"/>
        <family val="2"/>
      </rPr>
      <t>で追加アプローチ数・各率・単価・費用を入力 → 売上増加・粗利増加・差引粗利が出ます。</t>
    </r>
  </si>
  <si>
    <r>
      <rPr>
        <sz val="8.5"/>
        <color rgb="FF333333"/>
        <rFont val="Meiryo"/>
        <family val="2"/>
        <charset val="128"/>
      </rPr>
      <t xml:space="preserve">4. </t>
    </r>
    <r>
      <rPr>
        <sz val="8.5"/>
        <color rgb="FF333333"/>
        <rFont val="Noto Sans CJK SC"/>
        <family val="2"/>
      </rPr>
      <t>数字は断定ではなく仮説。商談では概算を置き、顧客の実態に合わせて補正していきます。</t>
    </r>
  </si>
  <si>
    <t>【注意】試算結果は目安です。社会保険料率・雇用保険料率・地域・等級・賞与・退職金・採用費・教育費等は含まれておらず、企業ごとに補正が必要です。本シートは投資判断の前提を顧客と共有するための概算ツール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</si>
</sst>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#,##0&quot;時間&quot;"/>
    <numFmt numFmtId="178" formatCode="0.0&quot;％&quot;"/>
    <numFmt numFmtId="179" formatCode="#,##0.0&quot;円&quot;"/>
    <numFmt numFmtId="180" formatCode="#,##0&quot;件&quot;"/>
    <numFmt numFmtId="181" formatCode="#,##0&quot;名&quot;"/>
    <numFmt numFmtId="182" formatCode="0&quot;％&quot;"/>
  </numFmts>
  <fonts count="31">
    <font>
      <sz val="11"/>
      <color theme="1"/>
      <name val="Calibri"/>
      <family val="2"/>
      <charset val="1"/>
    </font>
    <font>
      <b/>
      <sz val="15"/>
      <color rgb="FFFFFFFF"/>
      <name val="Noto Sans CJK SC"/>
      <family val="2"/>
    </font>
    <font>
      <sz val="8.5"/>
      <color rgb="FFFFFFFF"/>
      <name val="Noto Sans CJK SC"/>
      <family val="2"/>
    </font>
    <font>
      <sz val="8"/>
      <color rgb="FF404040"/>
      <name val="Noto Sans CJK SC"/>
      <family val="2"/>
    </font>
    <font>
      <sz val="8"/>
      <color rgb="FF404040"/>
      <name val="Meiryo"/>
      <family val="2"/>
      <charset val="128"/>
    </font>
    <font>
      <b/>
      <sz val="11"/>
      <color rgb="FFFFFFFF"/>
      <name val="Noto Sans CJK SC"/>
      <family val="2"/>
    </font>
    <font>
      <sz val="9"/>
      <color rgb="FF000000"/>
      <name val="Meiryo"/>
      <family val="2"/>
      <charset val="128"/>
    </font>
    <font>
      <b/>
      <sz val="8.5"/>
      <color rgb="FFBF8F00"/>
      <name val="Noto Sans CJK SC"/>
      <family val="2"/>
    </font>
    <font>
      <b/>
      <sz val="8.5"/>
      <color rgb="FFBF8F00"/>
      <name val="Meiryo"/>
      <family val="2"/>
      <charset val="128"/>
    </font>
    <font>
      <sz val="9"/>
      <color rgb="FF000000"/>
      <name val="Noto Sans CJK SC"/>
      <family val="2"/>
    </font>
    <font>
      <b/>
      <sz val="9"/>
      <color rgb="FF000000"/>
      <name val="Noto Sans CJK SC"/>
      <family val="2"/>
    </font>
    <font>
      <b/>
      <sz val="9"/>
      <color rgb="FF000000"/>
      <name val="Meiryo"/>
      <family val="2"/>
      <charset val="128"/>
    </font>
    <font>
      <b/>
      <sz val="10"/>
      <color rgb="FFBF8F00"/>
      <name val="Noto Sans CJK SC"/>
      <family val="2"/>
    </font>
    <font>
      <b/>
      <sz val="10"/>
      <color rgb="FFBF8F00"/>
      <name val="Meiryo"/>
      <family val="2"/>
      <charset val="128"/>
    </font>
    <font>
      <sz val="7.5"/>
      <color rgb="FFC55A11"/>
      <name val="Noto Sans CJK SC"/>
      <family val="2"/>
    </font>
    <font>
      <sz val="7.5"/>
      <color rgb="FFC55A11"/>
      <name val="Meiryo"/>
      <family val="2"/>
      <charset val="128"/>
    </font>
    <font>
      <b/>
      <sz val="8"/>
      <color rgb="FF375623"/>
      <name val="Noto Sans CJK SC"/>
      <family val="2"/>
    </font>
    <font>
      <b/>
      <sz val="8"/>
      <color rgb="FF375623"/>
      <name val="Meiryo"/>
      <family val="2"/>
      <charset val="128"/>
    </font>
    <font>
      <b/>
      <sz val="8"/>
      <color rgb="FF2E5496"/>
      <name val="Noto Sans CJK SC"/>
      <family val="2"/>
    </font>
    <font>
      <b/>
      <sz val="8"/>
      <color rgb="FF2E5496"/>
      <name val="Meiryo"/>
      <family val="2"/>
      <charset val="128"/>
    </font>
    <font>
      <i/>
      <sz val="9"/>
      <color rgb="FF000000"/>
      <name val="Noto Sans CJK SC"/>
      <family val="2"/>
    </font>
    <font>
      <i/>
      <sz val="9"/>
      <color rgb="FF000000"/>
      <name val="Meiryo"/>
      <family val="2"/>
      <charset val="128"/>
    </font>
    <font>
      <b/>
      <sz val="9.5"/>
      <color rgb="FF375623"/>
      <name val="Noto Sans CJK SC"/>
      <family val="2"/>
    </font>
    <font>
      <b/>
      <sz val="10"/>
      <color rgb="FF375623"/>
      <name val="Meiryo"/>
      <family val="2"/>
      <charset val="128"/>
    </font>
    <font>
      <b/>
      <sz val="9.5"/>
      <color rgb="FF1F3864"/>
      <name val="Noto Sans CJK SC"/>
      <family val="2"/>
    </font>
    <font>
      <b/>
      <sz val="10"/>
      <color rgb="FF1F3864"/>
      <name val="Meiryo"/>
      <family val="2"/>
      <charset val="128"/>
    </font>
    <font>
      <b/>
      <sz val="9.5"/>
      <color rgb="FFFFFFFF"/>
      <name val="Noto Sans CJK SC"/>
      <family val="2"/>
    </font>
    <font>
      <sz val="8.5"/>
      <color rgb="FF333333"/>
      <name val="Meiryo"/>
      <family val="2"/>
      <charset val="128"/>
    </font>
    <font>
      <sz val="8.5"/>
      <color rgb="FF333333"/>
      <name val="Noto Sans CJK SC"/>
      <family val="2"/>
    </font>
    <font>
      <i/>
      <sz val="7.5"/>
      <color rgb="FF808080"/>
      <name val="Noto Sans CJK SC"/>
      <family val="2"/>
    </font>
    <font>
      <sz val="6"/>
      <name val="Yu Gothic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496"/>
        <bgColor rgb="FF1F3864"/>
      </patternFill>
    </fill>
    <fill>
      <patternFill patternType="solid">
        <fgColor rgb="FFF2F2F2"/>
        <bgColor rgb="FFFFF7F2"/>
      </patternFill>
    </fill>
    <fill>
      <patternFill patternType="solid">
        <fgColor rgb="FFBF8F00"/>
        <bgColor rgb="FFC55A11"/>
      </patternFill>
    </fill>
    <fill>
      <patternFill patternType="solid">
        <fgColor rgb="FFFCE4D6"/>
        <bgColor rgb="FFFFF2CC"/>
      </patternFill>
    </fill>
    <fill>
      <patternFill patternType="solid">
        <fgColor rgb="FFFFFFFF"/>
        <bgColor rgb="FFFFF7F2"/>
      </patternFill>
    </fill>
    <fill>
      <patternFill patternType="solid">
        <fgColor rgb="FFFFF2CC"/>
        <bgColor rgb="FFFCE4D6"/>
      </patternFill>
    </fill>
    <fill>
      <patternFill patternType="solid">
        <fgColor rgb="FFDDEBF7"/>
        <bgColor rgb="FFD9E1F2"/>
      </patternFill>
    </fill>
    <fill>
      <patternFill patternType="solid">
        <fgColor rgb="FFFFE699"/>
        <bgColor rgb="FFFFF2CC"/>
      </patternFill>
    </fill>
    <fill>
      <patternFill patternType="solid">
        <fgColor rgb="FFFFF7F2"/>
        <bgColor rgb="FFFFFFFF"/>
      </patternFill>
    </fill>
    <fill>
      <patternFill patternType="solid">
        <fgColor rgb="FF548235"/>
        <bgColor rgb="FF339966"/>
      </patternFill>
    </fill>
    <fill>
      <patternFill patternType="solid">
        <fgColor rgb="FFE2EFDA"/>
        <bgColor rgb="FFDDEBF7"/>
      </patternFill>
    </fill>
    <fill>
      <patternFill patternType="solid">
        <fgColor rgb="FFD9E1F2"/>
        <bgColor rgb="FFDDEBF7"/>
      </patternFill>
    </fill>
    <fill>
      <patternFill patternType="solid">
        <fgColor rgb="FFC6E0B4"/>
        <bgColor rgb="FFBDD7EE"/>
      </patternFill>
    </fill>
    <fill>
      <patternFill patternType="solid">
        <fgColor rgb="FFBDD7EE"/>
        <bgColor rgb="FFD9E1F2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9" fillId="4" borderId="0" xfId="0" applyFont="1" applyFill="1" applyAlignment="1">
      <alignment horizontal="left" vertical="center" wrapText="1" indent="1"/>
    </xf>
    <xf numFmtId="0" fontId="27" fillId="0" borderId="0" xfId="0" applyFont="1" applyAlignment="1">
      <alignment horizontal="left" vertical="center" wrapText="1" indent="1"/>
    </xf>
    <xf numFmtId="0" fontId="26" fillId="3" borderId="1" xfId="0" applyFont="1" applyFill="1" applyBorder="1" applyAlignment="1">
      <alignment horizontal="left" vertical="center" indent="1"/>
    </xf>
    <xf numFmtId="0" fontId="18" fillId="1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left" vertical="center" wrapText="1" indent="1"/>
    </xf>
    <xf numFmtId="0" fontId="7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indent="1"/>
    </xf>
    <xf numFmtId="176" fontId="6" fillId="8" borderId="1" xfId="0" applyNumberFormat="1" applyFont="1" applyFill="1" applyBorder="1" applyAlignment="1">
      <alignment horizontal="right" vertical="center"/>
    </xf>
    <xf numFmtId="177" fontId="6" fillId="8" borderId="1" xfId="0" applyNumberFormat="1" applyFont="1" applyFill="1" applyBorder="1" applyAlignment="1">
      <alignment horizontal="right" vertical="center"/>
    </xf>
    <xf numFmtId="178" fontId="6" fillId="8" borderId="1" xfId="0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left" vertical="center" indent="1"/>
    </xf>
    <xf numFmtId="176" fontId="11" fillId="9" borderId="1" xfId="0" applyNumberFormat="1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left" vertical="center" indent="1"/>
    </xf>
    <xf numFmtId="179" fontId="13" fillId="10" borderId="1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left" vertical="center"/>
    </xf>
    <xf numFmtId="180" fontId="6" fillId="8" borderId="1" xfId="0" applyNumberFormat="1" applyFont="1" applyFill="1" applyBorder="1" applyAlignment="1">
      <alignment horizontal="right" vertical="center"/>
    </xf>
    <xf numFmtId="181" fontId="6" fillId="8" borderId="1" xfId="0" applyNumberFormat="1" applyFont="1" applyFill="1" applyBorder="1" applyAlignment="1">
      <alignment horizontal="right" vertical="center"/>
    </xf>
    <xf numFmtId="182" fontId="6" fillId="8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left" vertical="center" indent="1"/>
    </xf>
    <xf numFmtId="0" fontId="20" fillId="9" borderId="1" xfId="0" applyFont="1" applyFill="1" applyBorder="1" applyAlignment="1">
      <alignment horizontal="left" vertical="center" indent="1"/>
    </xf>
    <xf numFmtId="179" fontId="21" fillId="9" borderId="1" xfId="0" applyNumberFormat="1" applyFont="1" applyFill="1" applyBorder="1" applyAlignment="1">
      <alignment horizontal="right" vertical="center"/>
    </xf>
    <xf numFmtId="180" fontId="11" fillId="9" borderId="1" xfId="0" applyNumberFormat="1" applyFont="1" applyFill="1" applyBorder="1" applyAlignment="1">
      <alignment horizontal="right" vertical="center"/>
    </xf>
    <xf numFmtId="0" fontId="22" fillId="15" borderId="1" xfId="0" applyFont="1" applyFill="1" applyBorder="1" applyAlignment="1">
      <alignment horizontal="left" vertical="center" indent="1"/>
    </xf>
    <xf numFmtId="176" fontId="23" fillId="15" borderId="1" xfId="0" applyNumberFormat="1" applyFont="1" applyFill="1" applyBorder="1" applyAlignment="1">
      <alignment horizontal="right" vertical="center"/>
    </xf>
    <xf numFmtId="0" fontId="0" fillId="7" borderId="1" xfId="0" applyFill="1" applyBorder="1"/>
    <xf numFmtId="0" fontId="24" fillId="16" borderId="1" xfId="0" applyFont="1" applyFill="1" applyBorder="1" applyAlignment="1">
      <alignment horizontal="left" vertical="center" indent="1"/>
    </xf>
    <xf numFmtId="176" fontId="25" fillId="16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699"/>
      <rgbColor rgb="FFC6E0B4"/>
      <rgbColor rgb="FFFFF7F2"/>
      <rgbColor rgb="FFD9E1F2"/>
      <rgbColor rgb="FFFCE4D6"/>
      <rgbColor rgb="FF3366FF"/>
      <rgbColor rgb="FF33CCCC"/>
      <rgbColor rgb="FF99CC00"/>
      <rgbColor rgb="FFFFCC00"/>
      <rgbColor rgb="FFBF8F00"/>
      <rgbColor rgb="FFC55A11"/>
      <rgbColor rgb="FF666699"/>
      <rgbColor rgb="FF969696"/>
      <rgbColor rgb="FF1F3864"/>
      <rgbColor rgb="FF339966"/>
      <rgbColor rgb="FF375623"/>
      <rgbColor rgb="FF404040"/>
      <rgbColor rgb="FF993300"/>
      <rgbColor rgb="FF993366"/>
      <rgbColor rgb="FF2E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showGridLines="0" tabSelected="1" zoomScaleNormal="100" workbookViewId="0">
      <selection activeCell="F13" sqref="F13"/>
    </sheetView>
  </sheetViews>
  <sheetFormatPr baseColWidth="10" defaultColWidth="8.6640625" defaultRowHeight="15"/>
  <cols>
    <col min="1" max="1" width="3" customWidth="1"/>
    <col min="2" max="2" width="26" customWidth="1"/>
    <col min="3" max="3" width="16" customWidth="1"/>
    <col min="4" max="4" width="3" customWidth="1"/>
    <col min="5" max="5" width="26" customWidth="1"/>
    <col min="6" max="6" width="16" customWidth="1"/>
  </cols>
  <sheetData>
    <row r="1" spans="1:6" ht="30" customHeight="1">
      <c r="A1" s="13" t="s">
        <v>0</v>
      </c>
      <c r="B1" s="13"/>
      <c r="C1" s="13"/>
      <c r="D1" s="13"/>
      <c r="E1" s="13"/>
      <c r="F1" s="13"/>
    </row>
    <row r="2" spans="1:6" ht="18" customHeight="1">
      <c r="A2" s="12" t="s">
        <v>1</v>
      </c>
      <c r="B2" s="12"/>
      <c r="C2" s="12"/>
      <c r="D2" s="12"/>
      <c r="E2" s="12"/>
      <c r="F2" s="12"/>
    </row>
    <row r="3" spans="1:6" ht="15" customHeight="1">
      <c r="A3" s="11" t="s">
        <v>2</v>
      </c>
      <c r="B3" s="11"/>
      <c r="C3" s="11"/>
      <c r="D3" s="11"/>
      <c r="E3" s="11"/>
      <c r="F3" s="11"/>
    </row>
    <row r="5" spans="1:6" ht="21.75" customHeight="1">
      <c r="A5" s="10" t="s">
        <v>3</v>
      </c>
      <c r="B5" s="10"/>
      <c r="C5" s="10"/>
      <c r="D5" s="10"/>
      <c r="E5" s="10"/>
      <c r="F5" s="10"/>
    </row>
    <row r="6" spans="1:6" ht="16">
      <c r="A6" s="14"/>
      <c r="B6" s="9" t="s">
        <v>4</v>
      </c>
      <c r="C6" s="9"/>
      <c r="D6" s="14"/>
      <c r="E6" s="9" t="s">
        <v>5</v>
      </c>
      <c r="F6" s="9"/>
    </row>
    <row r="7" spans="1:6" ht="16">
      <c r="B7" s="15" t="s">
        <v>6</v>
      </c>
      <c r="C7" s="16">
        <v>250000</v>
      </c>
      <c r="E7" s="15" t="s">
        <v>7</v>
      </c>
      <c r="F7" s="17">
        <v>160</v>
      </c>
    </row>
    <row r="8" spans="1:6" ht="16">
      <c r="B8" s="15" t="s">
        <v>8</v>
      </c>
      <c r="C8" s="18">
        <v>18</v>
      </c>
      <c r="E8" s="19" t="s">
        <v>9</v>
      </c>
      <c r="F8" s="20">
        <f>C7*C8/100</f>
        <v>45000</v>
      </c>
    </row>
    <row r="9" spans="1:6" ht="17">
      <c r="B9" s="19" t="s">
        <v>10</v>
      </c>
      <c r="C9" s="20">
        <f>C7+F8</f>
        <v>295000</v>
      </c>
      <c r="E9" s="21" t="s">
        <v>11</v>
      </c>
      <c r="F9" s="22">
        <f>C9/F7</f>
        <v>1843.75</v>
      </c>
    </row>
    <row r="10" spans="1:6" ht="27.75" customHeight="1">
      <c r="A10" s="8" t="s">
        <v>12</v>
      </c>
      <c r="B10" s="8"/>
      <c r="C10" s="8"/>
      <c r="D10" s="8"/>
      <c r="E10" s="8"/>
      <c r="F10" s="8"/>
    </row>
    <row r="11" spans="1:6" ht="21.75" customHeight="1">
      <c r="B11" s="7" t="s">
        <v>13</v>
      </c>
      <c r="C11" s="7"/>
      <c r="E11" s="6" t="s">
        <v>14</v>
      </c>
      <c r="F11" s="6"/>
    </row>
    <row r="12" spans="1:6">
      <c r="B12" s="5" t="s">
        <v>15</v>
      </c>
      <c r="C12" s="5"/>
      <c r="E12" s="4" t="s">
        <v>16</v>
      </c>
      <c r="F12" s="4"/>
    </row>
    <row r="13" spans="1:6" ht="16">
      <c r="B13" s="15" t="s">
        <v>17</v>
      </c>
      <c r="C13" s="23" t="s">
        <v>18</v>
      </c>
      <c r="E13" s="15" t="s">
        <v>19</v>
      </c>
      <c r="F13" s="24">
        <v>400</v>
      </c>
    </row>
    <row r="14" spans="1:6" ht="16">
      <c r="B14" s="15" t="s">
        <v>20</v>
      </c>
      <c r="C14" s="25">
        <v>4</v>
      </c>
      <c r="E14" s="15" t="s">
        <v>21</v>
      </c>
      <c r="F14" s="26">
        <v>5</v>
      </c>
    </row>
    <row r="15" spans="1:6" ht="16">
      <c r="B15" s="27" t="s">
        <v>22</v>
      </c>
      <c r="C15" s="17">
        <v>20</v>
      </c>
      <c r="E15" s="15" t="s">
        <v>23</v>
      </c>
      <c r="F15" s="26">
        <v>20</v>
      </c>
    </row>
    <row r="16" spans="1:6" ht="16">
      <c r="B16" s="28" t="s">
        <v>24</v>
      </c>
      <c r="C16" s="29">
        <f>F9</f>
        <v>1843.75</v>
      </c>
      <c r="E16" s="15" t="s">
        <v>25</v>
      </c>
      <c r="F16" s="16">
        <v>500000</v>
      </c>
    </row>
    <row r="17" spans="1:6" ht="16">
      <c r="B17" s="15" t="s">
        <v>26</v>
      </c>
      <c r="C17" s="26">
        <v>50</v>
      </c>
      <c r="E17" s="15" t="s">
        <v>27</v>
      </c>
      <c r="F17" s="26">
        <v>30</v>
      </c>
    </row>
    <row r="18" spans="1:6" ht="16">
      <c r="B18" s="15" t="s">
        <v>28</v>
      </c>
      <c r="C18" s="16">
        <v>100000</v>
      </c>
      <c r="E18" s="15" t="s">
        <v>28</v>
      </c>
      <c r="F18" s="16">
        <v>100000</v>
      </c>
    </row>
    <row r="19" spans="1:6" ht="16">
      <c r="B19" s="19" t="s">
        <v>29</v>
      </c>
      <c r="C19" s="20">
        <f>C15*C14*C16</f>
        <v>147500</v>
      </c>
      <c r="E19" s="19" t="s">
        <v>30</v>
      </c>
      <c r="F19" s="30">
        <f>F13*F14/100</f>
        <v>20</v>
      </c>
    </row>
    <row r="20" spans="1:6" ht="16">
      <c r="B20" s="19" t="s">
        <v>31</v>
      </c>
      <c r="C20" s="20">
        <f>C19*C17/100</f>
        <v>73750</v>
      </c>
      <c r="E20" s="19" t="s">
        <v>32</v>
      </c>
      <c r="F20" s="30">
        <f>F19*F15/100</f>
        <v>4</v>
      </c>
    </row>
    <row r="21" spans="1:6" ht="16">
      <c r="B21" s="19" t="s">
        <v>33</v>
      </c>
      <c r="C21" s="20">
        <f>C20*12</f>
        <v>885000</v>
      </c>
      <c r="E21" s="19" t="s">
        <v>34</v>
      </c>
      <c r="F21" s="20">
        <f>F20*F16</f>
        <v>2000000</v>
      </c>
    </row>
    <row r="22" spans="1:6" ht="17">
      <c r="B22" s="31" t="s">
        <v>35</v>
      </c>
      <c r="C22" s="32">
        <f>C20-C18</f>
        <v>-26250</v>
      </c>
      <c r="E22" s="19" t="s">
        <v>36</v>
      </c>
      <c r="F22" s="20">
        <f>F21*F17/100</f>
        <v>600000</v>
      </c>
    </row>
    <row r="23" spans="1:6" ht="17">
      <c r="B23" s="33"/>
      <c r="C23" s="33"/>
      <c r="E23" s="34" t="s">
        <v>37</v>
      </c>
      <c r="F23" s="35">
        <f>F22-F18</f>
        <v>500000</v>
      </c>
    </row>
    <row r="24" spans="1:6" ht="18" customHeight="1">
      <c r="A24" s="3" t="s">
        <v>38</v>
      </c>
      <c r="B24" s="3"/>
      <c r="C24" s="3"/>
      <c r="D24" s="3"/>
      <c r="E24" s="3"/>
      <c r="F24" s="3"/>
    </row>
    <row r="25" spans="1:6" ht="15" customHeight="1">
      <c r="A25" s="2" t="s">
        <v>39</v>
      </c>
      <c r="B25" s="2"/>
      <c r="C25" s="2"/>
      <c r="D25" s="2"/>
      <c r="E25" s="2"/>
      <c r="F25" s="2"/>
    </row>
    <row r="26" spans="1:6" ht="15" customHeight="1">
      <c r="A26" s="2" t="s">
        <v>40</v>
      </c>
      <c r="B26" s="2"/>
      <c r="C26" s="2"/>
      <c r="D26" s="2"/>
      <c r="E26" s="2"/>
      <c r="F26" s="2"/>
    </row>
    <row r="27" spans="1:6" ht="15" customHeight="1">
      <c r="A27" s="2" t="s">
        <v>41</v>
      </c>
      <c r="B27" s="2"/>
      <c r="C27" s="2"/>
      <c r="D27" s="2"/>
      <c r="E27" s="2"/>
      <c r="F27" s="2"/>
    </row>
    <row r="28" spans="1:6" ht="15" customHeight="1">
      <c r="A28" s="2" t="s">
        <v>42</v>
      </c>
      <c r="B28" s="2"/>
      <c r="C28" s="2"/>
      <c r="D28" s="2"/>
      <c r="E28" s="2"/>
      <c r="F28" s="2"/>
    </row>
    <row r="29" spans="1:6" ht="24" customHeight="1">
      <c r="A29" s="1" t="s">
        <v>43</v>
      </c>
      <c r="B29" s="1"/>
      <c r="C29" s="1"/>
      <c r="D29" s="1"/>
      <c r="E29" s="1"/>
      <c r="F29" s="1"/>
    </row>
  </sheetData>
  <mergeCells count="17">
    <mergeCell ref="A29:F29"/>
    <mergeCell ref="A24:F24"/>
    <mergeCell ref="A25:F25"/>
    <mergeCell ref="A26:F26"/>
    <mergeCell ref="A27:F27"/>
    <mergeCell ref="A28:F28"/>
    <mergeCell ref="A10:F10"/>
    <mergeCell ref="B11:C11"/>
    <mergeCell ref="E11:F11"/>
    <mergeCell ref="B12:C12"/>
    <mergeCell ref="E12:F12"/>
    <mergeCell ref="A1:F1"/>
    <mergeCell ref="A2:F2"/>
    <mergeCell ref="A3:F3"/>
    <mergeCell ref="A5:F5"/>
    <mergeCell ref="B6:C6"/>
    <mergeCell ref="E6:F6"/>
  </mergeCells>
  <phoneticPr fontId="30"/>
  <pageMargins left="0.35" right="0.35" top="0.45" bottom="0.4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試算シート</vt:lpstr>
      <vt:lpstr>試算シート!Print_Area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株式会社 trasp</cp:lastModifiedBy>
  <cp:revision>0</cp:revision>
  <dcterms:created xsi:type="dcterms:W3CDTF">2026-06-23T09:12:08Z</dcterms:created>
  <dcterms:modified xsi:type="dcterms:W3CDTF">2026-06-23T09:14:08Z</dcterms:modified>
  <dc:language>en-US</dc:language>
</cp:coreProperties>
</file>